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vbafs01\User$\TOTH\Documents\"/>
    </mc:Choice>
  </mc:AlternateContent>
  <xr:revisionPtr revIDLastSave="0" documentId="13_ncr:1_{74487384-58E5-4A7D-80B7-19FE570547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rifrechnet" sheetId="1" r:id="rId1"/>
    <sheet name="Tabelle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P13" i="1"/>
  <c r="P12" i="1"/>
  <c r="B16" i="1"/>
  <c r="D16" i="1"/>
  <c r="E16" i="1"/>
  <c r="C16" i="1"/>
  <c r="P14" i="1" l="1"/>
  <c r="O18" i="1" l="1"/>
  <c r="P18" i="1"/>
  <c r="L18" i="1"/>
  <c r="M18" i="1"/>
  <c r="N20" i="1" s="1"/>
  <c r="N18" i="1"/>
  <c r="L20" i="1" l="1"/>
  <c r="P20" i="1"/>
  <c r="M20" i="1"/>
  <c r="O20" i="1"/>
</calcChain>
</file>

<file path=xl/sharedStrings.xml><?xml version="1.0" encoding="utf-8"?>
<sst xmlns="http://schemas.openxmlformats.org/spreadsheetml/2006/main" count="29" uniqueCount="29">
  <si>
    <t>Minimaltarif</t>
  </si>
  <si>
    <t>Max. Einkommen Minimaltarif</t>
  </si>
  <si>
    <t>Beitragssatz</t>
  </si>
  <si>
    <t>Mindestbeitrag</t>
  </si>
  <si>
    <t>Höchstbeitrag</t>
  </si>
  <si>
    <t>Ab diesem Einkommen steigt Beitragssatz</t>
  </si>
  <si>
    <t>Bis zu diesem Eink. steigt der Beitragssatz</t>
  </si>
  <si>
    <t>Einkommen gemäss Tarif 190</t>
  </si>
  <si>
    <t>Mittag</t>
  </si>
  <si>
    <t>Morgen</t>
  </si>
  <si>
    <t>NM1</t>
  </si>
  <si>
    <t>NM2</t>
  </si>
  <si>
    <t>Wie viele Kinder leben im Haushalt, für die die Eltern sorgen?</t>
  </si>
  <si>
    <t>Leben beide Elternteile im gleichen Haushalt?</t>
  </si>
  <si>
    <t>ja</t>
  </si>
  <si>
    <t>Haushaltsabzug</t>
  </si>
  <si>
    <t>Kinderabzug: Für jedes Kind kann CHF 12'000.- abgezogen werden</t>
  </si>
  <si>
    <t>Elternabzug: Wenn beide Elternteile im gleichen Haushalt leben, kann CHF 3'000.- abgezogen werden</t>
  </si>
  <si>
    <t>nein</t>
  </si>
  <si>
    <t>Massgebendes Einkommen</t>
  </si>
  <si>
    <t>FeB</t>
  </si>
  <si>
    <t>Berechnung Tarife SEB Schulen Baar</t>
  </si>
  <si>
    <t>Morgen-betreuung</t>
  </si>
  <si>
    <t>Mittags-betreuung</t>
  </si>
  <si>
    <t>Nachmittags-betreuung 1</t>
  </si>
  <si>
    <t>Nachmittags-betreuung 2</t>
  </si>
  <si>
    <t>Ferien-betreuung</t>
  </si>
  <si>
    <t>Tarif pro Kind</t>
  </si>
  <si>
    <t>Total aller Einkünfte gemäss Code 190 der letzten definitiven Steuererklärung Konkubinatspaar mit gemeinsamen Kindern geben die Einkünfte beider Partner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</si>
</sst>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00000%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24"/>
      <color theme="1"/>
      <name val="Segoe UI"/>
      <family val="2"/>
    </font>
    <font>
      <sz val="14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9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0" fontId="0" fillId="0" borderId="0" xfId="0" applyProtection="1"/>
    <xf numFmtId="0" fontId="4" fillId="0" borderId="0" xfId="0" applyFont="1"/>
    <xf numFmtId="0" fontId="5" fillId="0" borderId="0" xfId="0" applyFont="1"/>
    <xf numFmtId="43" fontId="3" fillId="5" borderId="1" xfId="0" applyNumberFormat="1" applyFont="1" applyFill="1" applyBorder="1" applyAlignment="1">
      <alignment horizontal="right"/>
    </xf>
    <xf numFmtId="43" fontId="3" fillId="6" borderId="1" xfId="0" applyNumberFormat="1" applyFont="1" applyFill="1" applyBorder="1" applyAlignment="1">
      <alignment horizontal="right"/>
    </xf>
    <xf numFmtId="43" fontId="3" fillId="7" borderId="1" xfId="0" applyNumberFormat="1" applyFont="1" applyFill="1" applyBorder="1" applyAlignment="1">
      <alignment horizontal="right"/>
    </xf>
    <xf numFmtId="43" fontId="3" fillId="3" borderId="1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165" fontId="3" fillId="7" borderId="13" xfId="1" applyNumberFormat="1" applyFont="1" applyFill="1" applyBorder="1" applyAlignment="1">
      <alignment horizontal="center" wrapText="1"/>
    </xf>
    <xf numFmtId="165" fontId="3" fillId="3" borderId="13" xfId="1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165" fontId="6" fillId="4" borderId="1" xfId="1" applyNumberFormat="1" applyFont="1" applyFill="1" applyBorder="1" applyAlignment="1" applyProtection="1">
      <alignment vertical="center"/>
      <protection locked="0"/>
    </xf>
    <xf numFmtId="165" fontId="6" fillId="0" borderId="1" xfId="1" applyNumberFormat="1" applyFont="1" applyBorder="1" applyAlignment="1" applyProtection="1">
      <alignment vertical="center"/>
    </xf>
    <xf numFmtId="165" fontId="6" fillId="0" borderId="1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43" fontId="3" fillId="2" borderId="1" xfId="0" quotePrefix="1" applyNumberFormat="1" applyFont="1" applyFill="1" applyBorder="1" applyAlignment="1">
      <alignment horizontal="right"/>
    </xf>
    <xf numFmtId="165" fontId="3" fillId="3" borderId="14" xfId="1" applyNumberFormat="1" applyFont="1" applyFill="1" applyBorder="1" applyAlignment="1">
      <alignment horizontal="center" vertical="center"/>
    </xf>
    <xf numFmtId="165" fontId="3" fillId="3" borderId="15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165" fontId="3" fillId="6" borderId="14" xfId="1" applyNumberFormat="1" applyFont="1" applyFill="1" applyBorder="1" applyAlignment="1">
      <alignment horizontal="center" vertical="center"/>
    </xf>
    <xf numFmtId="165" fontId="3" fillId="6" borderId="15" xfId="1" applyNumberFormat="1" applyFont="1" applyFill="1" applyBorder="1" applyAlignment="1">
      <alignment horizontal="center" vertical="center"/>
    </xf>
    <xf numFmtId="165" fontId="3" fillId="7" borderId="14" xfId="1" applyNumberFormat="1" applyFont="1" applyFill="1" applyBorder="1" applyAlignment="1">
      <alignment horizontal="center" vertical="center"/>
    </xf>
    <xf numFmtId="165" fontId="3" fillId="7" borderId="15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5" fontId="3" fillId="2" borderId="14" xfId="1" applyNumberFormat="1" applyFont="1" applyFill="1" applyBorder="1" applyAlignment="1">
      <alignment horizontal="center" vertical="center"/>
    </xf>
    <xf numFmtId="165" fontId="3" fillId="2" borderId="15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5" fontId="3" fillId="5" borderId="14" xfId="1" applyNumberFormat="1" applyFont="1" applyFill="1" applyBorder="1" applyAlignment="1">
      <alignment horizontal="center" vertical="center"/>
    </xf>
    <xf numFmtId="165" fontId="3" fillId="5" borderId="15" xfId="1" applyNumberFormat="1" applyFont="1" applyFill="1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2066925</xdr:colOff>
      <xdr:row>2</xdr:row>
      <xdr:rowOff>140899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6925" cy="52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X25"/>
  <sheetViews>
    <sheetView showGridLines="0" tabSelected="1" topLeftCell="H1" zoomScaleNormal="100" workbookViewId="0">
      <selection activeCell="P10" sqref="P10"/>
    </sheetView>
  </sheetViews>
  <sheetFormatPr baseColWidth="10" defaultRowHeight="15" x14ac:dyDescent="0.25"/>
  <cols>
    <col min="1" max="1" width="38.5703125" hidden="1" customWidth="1"/>
    <col min="2" max="6" width="12.140625" hidden="1" customWidth="1"/>
    <col min="7" max="7" width="11.42578125" hidden="1" customWidth="1"/>
    <col min="8" max="8" width="81.140625" bestFit="1" customWidth="1"/>
    <col min="11" max="11" width="4.140625" customWidth="1"/>
    <col min="12" max="13" width="14.85546875" bestFit="1" customWidth="1"/>
    <col min="14" max="14" width="18.42578125" bestFit="1" customWidth="1"/>
    <col min="15" max="15" width="18" bestFit="1" customWidth="1"/>
    <col min="16" max="16" width="14.85546875" bestFit="1" customWidth="1"/>
  </cols>
  <sheetData>
    <row r="5" spans="1:24" ht="37.5" x14ac:dyDescent="0.7">
      <c r="H5" s="8" t="s">
        <v>21</v>
      </c>
    </row>
    <row r="7" spans="1:24" ht="27" customHeight="1" x14ac:dyDescent="0.25">
      <c r="B7" t="s">
        <v>9</v>
      </c>
      <c r="C7" t="s">
        <v>8</v>
      </c>
      <c r="D7" t="s">
        <v>10</v>
      </c>
      <c r="E7" t="s">
        <v>11</v>
      </c>
      <c r="F7" t="s">
        <v>20</v>
      </c>
      <c r="H7" s="30" t="s">
        <v>12</v>
      </c>
      <c r="I7" s="31"/>
      <c r="J7" s="31"/>
      <c r="K7" s="31"/>
      <c r="L7" s="31"/>
      <c r="M7" s="31"/>
      <c r="N7" s="31"/>
      <c r="O7" s="32"/>
      <c r="P7" s="20"/>
    </row>
    <row r="8" spans="1:24" ht="27" customHeight="1" x14ac:dyDescent="0.25">
      <c r="A8" t="s">
        <v>0</v>
      </c>
      <c r="B8" s="1">
        <v>5</v>
      </c>
      <c r="C8" s="1">
        <v>8</v>
      </c>
      <c r="D8" s="1">
        <v>5</v>
      </c>
      <c r="E8" s="1">
        <v>6</v>
      </c>
      <c r="F8" s="1">
        <v>25</v>
      </c>
      <c r="H8" s="30" t="s">
        <v>13</v>
      </c>
      <c r="I8" s="31"/>
      <c r="J8" s="31"/>
      <c r="K8" s="31"/>
      <c r="L8" s="31"/>
      <c r="M8" s="31"/>
      <c r="N8" s="31"/>
      <c r="O8" s="32"/>
      <c r="P8" s="21"/>
    </row>
    <row r="9" spans="1:24" ht="20.25" x14ac:dyDescent="0.25">
      <c r="A9" t="s">
        <v>1</v>
      </c>
      <c r="B9" s="1">
        <v>25000</v>
      </c>
      <c r="C9" s="1">
        <v>25000</v>
      </c>
      <c r="D9" s="1">
        <v>25000</v>
      </c>
      <c r="E9" s="1">
        <v>25000</v>
      </c>
      <c r="F9" s="1">
        <v>25000</v>
      </c>
      <c r="H9" s="18"/>
      <c r="I9" s="18"/>
      <c r="J9" s="18"/>
      <c r="K9" s="18"/>
      <c r="L9" s="18"/>
      <c r="M9" s="18"/>
      <c r="N9" s="18"/>
      <c r="O9" s="18"/>
      <c r="P9" s="22"/>
    </row>
    <row r="10" spans="1:24" ht="53.25" customHeight="1" x14ac:dyDescent="0.25">
      <c r="A10" t="s">
        <v>2</v>
      </c>
      <c r="B10" s="1"/>
      <c r="C10" s="2"/>
      <c r="D10" s="1"/>
      <c r="E10" s="1"/>
      <c r="F10" s="1"/>
      <c r="H10" s="33" t="s">
        <v>28</v>
      </c>
      <c r="I10" s="34"/>
      <c r="J10" s="34"/>
      <c r="K10" s="34"/>
      <c r="L10" s="34"/>
      <c r="M10" s="34"/>
      <c r="N10" s="34"/>
      <c r="O10" s="35"/>
      <c r="P10" s="23"/>
    </row>
    <row r="11" spans="1:24" ht="27" customHeight="1" x14ac:dyDescent="0.25">
      <c r="B11" s="1"/>
      <c r="C11" s="1"/>
      <c r="D11" s="1"/>
      <c r="E11" s="1"/>
      <c r="F11" s="1"/>
      <c r="H11" s="30" t="s">
        <v>15</v>
      </c>
      <c r="I11" s="31"/>
      <c r="J11" s="31"/>
      <c r="K11" s="31"/>
      <c r="L11" s="31"/>
      <c r="M11" s="31"/>
      <c r="N11" s="31"/>
      <c r="O11" s="32"/>
      <c r="P11" s="24">
        <v>2000</v>
      </c>
    </row>
    <row r="12" spans="1:24" ht="27" customHeight="1" x14ac:dyDescent="0.25">
      <c r="B12" s="1"/>
      <c r="C12" s="1"/>
      <c r="D12" s="1"/>
      <c r="E12" s="1"/>
      <c r="F12" s="1"/>
      <c r="H12" s="30" t="s">
        <v>16</v>
      </c>
      <c r="I12" s="31"/>
      <c r="J12" s="31"/>
      <c r="K12" s="31"/>
      <c r="L12" s="31"/>
      <c r="M12" s="31"/>
      <c r="N12" s="31"/>
      <c r="O12" s="32"/>
      <c r="P12" s="25">
        <f>12000*P7</f>
        <v>0</v>
      </c>
    </row>
    <row r="13" spans="1:24" ht="41.25" customHeight="1" x14ac:dyDescent="0.25">
      <c r="B13" s="1"/>
      <c r="C13" s="1"/>
      <c r="D13" s="1"/>
      <c r="E13" s="1"/>
      <c r="F13" s="1"/>
      <c r="H13" s="36" t="s">
        <v>17</v>
      </c>
      <c r="I13" s="37"/>
      <c r="J13" s="37"/>
      <c r="K13" s="37"/>
      <c r="L13" s="37"/>
      <c r="M13" s="37"/>
      <c r="N13" s="37"/>
      <c r="O13" s="38"/>
      <c r="P13" s="25">
        <f>IF(P8="ja",3000,0)</f>
        <v>0</v>
      </c>
      <c r="X13" s="6"/>
    </row>
    <row r="14" spans="1:24" ht="26.25" customHeight="1" x14ac:dyDescent="0.25">
      <c r="B14" s="1"/>
      <c r="C14" s="1"/>
      <c r="D14" s="1"/>
      <c r="E14" s="1"/>
      <c r="F14" s="1"/>
      <c r="H14" s="43" t="s">
        <v>19</v>
      </c>
      <c r="I14" s="44"/>
      <c r="J14" s="44"/>
      <c r="K14" s="44"/>
      <c r="L14" s="44"/>
      <c r="M14" s="44"/>
      <c r="N14" s="19"/>
      <c r="O14" s="19"/>
      <c r="P14" s="26">
        <f>+P10-P11-P12-P13</f>
        <v>-2000</v>
      </c>
    </row>
    <row r="15" spans="1:24" x14ac:dyDescent="0.25">
      <c r="B15" s="1"/>
      <c r="C15" s="1"/>
      <c r="D15" s="1"/>
      <c r="E15" s="1"/>
      <c r="F15" s="1"/>
      <c r="P15" s="4"/>
    </row>
    <row r="16" spans="1:24" x14ac:dyDescent="0.25">
      <c r="B16" s="3">
        <f>(B19-B18)/(B21-B20)</f>
        <v>4.347826086956522E-5</v>
      </c>
      <c r="C16" s="3">
        <f>(C19-C18)/(C21-C20)</f>
        <v>8.6956521739130441E-5</v>
      </c>
      <c r="D16" s="3">
        <f>(D19-D18)/(D21-D20)</f>
        <v>6.9565217391304342E-5</v>
      </c>
      <c r="E16" s="3">
        <f>(E19-E18)/(E21-E20)</f>
        <v>7.8260869565217398E-5</v>
      </c>
      <c r="F16" s="3">
        <f>(F19-F18)/(F21-F20)</f>
        <v>6.5217391304347831E-4</v>
      </c>
      <c r="P16" s="4"/>
    </row>
    <row r="17" spans="1:16" ht="54.75" customHeight="1" x14ac:dyDescent="0.35">
      <c r="B17" s="1"/>
      <c r="C17" s="1"/>
      <c r="D17" s="1"/>
      <c r="E17" s="1"/>
      <c r="F17" s="1"/>
      <c r="H17" s="50"/>
      <c r="I17" s="51"/>
      <c r="J17" s="51"/>
      <c r="K17" s="52"/>
      <c r="L17" s="13" t="s">
        <v>22</v>
      </c>
      <c r="M17" s="14" t="s">
        <v>23</v>
      </c>
      <c r="N17" s="15" t="s">
        <v>24</v>
      </c>
      <c r="O17" s="16" t="s">
        <v>25</v>
      </c>
      <c r="P17" s="17" t="s">
        <v>26</v>
      </c>
    </row>
    <row r="18" spans="1:16" ht="20.25" customHeight="1" x14ac:dyDescent="0.25">
      <c r="A18" t="s">
        <v>3</v>
      </c>
      <c r="B18" s="1">
        <v>5</v>
      </c>
      <c r="C18" s="1">
        <v>8</v>
      </c>
      <c r="D18" s="1">
        <v>5</v>
      </c>
      <c r="E18" s="1">
        <v>6</v>
      </c>
      <c r="F18" s="1">
        <v>25</v>
      </c>
      <c r="H18" s="53" t="s">
        <v>7</v>
      </c>
      <c r="I18" s="54"/>
      <c r="J18" s="54"/>
      <c r="K18" s="55"/>
      <c r="L18" s="48">
        <f>+P14</f>
        <v>-2000</v>
      </c>
      <c r="M18" s="59">
        <f>+P14</f>
        <v>-2000</v>
      </c>
      <c r="N18" s="39">
        <f>+P14</f>
        <v>-2000</v>
      </c>
      <c r="O18" s="41">
        <f>+P14</f>
        <v>-2000</v>
      </c>
      <c r="P18" s="28">
        <f>+P14</f>
        <v>-2000</v>
      </c>
    </row>
    <row r="19" spans="1:16" ht="20.25" customHeight="1" x14ac:dyDescent="0.25">
      <c r="A19" t="s">
        <v>4</v>
      </c>
      <c r="B19" s="1">
        <v>10</v>
      </c>
      <c r="C19" s="1">
        <v>18</v>
      </c>
      <c r="D19" s="1">
        <v>13</v>
      </c>
      <c r="E19" s="1">
        <v>15</v>
      </c>
      <c r="F19" s="1">
        <v>100</v>
      </c>
      <c r="H19" s="56"/>
      <c r="I19" s="57"/>
      <c r="J19" s="57"/>
      <c r="K19" s="58"/>
      <c r="L19" s="49"/>
      <c r="M19" s="60"/>
      <c r="N19" s="40"/>
      <c r="O19" s="42"/>
      <c r="P19" s="29"/>
    </row>
    <row r="20" spans="1:16" ht="24.75" customHeight="1" x14ac:dyDescent="0.35">
      <c r="A20" t="s">
        <v>5</v>
      </c>
      <c r="B20" s="1">
        <v>25000</v>
      </c>
      <c r="C20" s="1">
        <v>25000</v>
      </c>
      <c r="D20" s="1">
        <v>25000</v>
      </c>
      <c r="E20" s="1">
        <v>25000</v>
      </c>
      <c r="F20" s="1">
        <v>25000</v>
      </c>
      <c r="H20" s="45" t="s">
        <v>27</v>
      </c>
      <c r="I20" s="46"/>
      <c r="J20" s="46"/>
      <c r="K20" s="47"/>
      <c r="L20" s="27">
        <f>IF((($M18-25000)*B$16)+B$8&lt;B18,B18,IF((($M18-25000)*B$16)+B$8&gt;B19,B19,(($M18-25000)*B$16)+B$8))</f>
        <v>5</v>
      </c>
      <c r="M20" s="9">
        <f>IF((($M18-25000)*C$16)+C$8&lt;C18,C18,IF((($M18-25000)*C$16)+C$8&gt;C19,C19,(($M18-25000)*C$16)+C$8))</f>
        <v>8</v>
      </c>
      <c r="N20" s="10">
        <f>IF((($M18-25000)*D$16)+D$8&lt;D18,D18,IF((($M18-25000)*D$16)+D$8&gt;D19,D19,(($M18-25000)*D$16)+D$8))</f>
        <v>5</v>
      </c>
      <c r="O20" s="11">
        <f>IF((($M18-25000)*E$16)+E$8&lt;E18,E18,IF((($M18-25000)*E$16)+E$8&gt;E19,E19,(($M18-25000)*E$16)+E$8))</f>
        <v>6</v>
      </c>
      <c r="P20" s="12">
        <f>IF((($M18-25000)*F$16)+F$8&lt;F18,F18,IF((($M18-25000)*F$16)+F$8&gt;F19,F19,(($M18-25000)*F$16)+F$8))</f>
        <v>25</v>
      </c>
    </row>
    <row r="21" spans="1:16" ht="16.5" x14ac:dyDescent="0.3">
      <c r="A21" t="s">
        <v>6</v>
      </c>
      <c r="B21" s="1">
        <v>140000</v>
      </c>
      <c r="C21" s="1">
        <v>140000</v>
      </c>
      <c r="D21" s="1">
        <v>140000</v>
      </c>
      <c r="E21" s="1">
        <v>140000</v>
      </c>
      <c r="F21" s="1">
        <v>140000</v>
      </c>
      <c r="H21" s="7"/>
      <c r="I21" s="7"/>
      <c r="J21" s="7"/>
      <c r="P21" s="5"/>
    </row>
    <row r="22" spans="1:16" ht="16.5" x14ac:dyDescent="0.3">
      <c r="C22" s="1"/>
      <c r="H22" s="7"/>
      <c r="I22" s="7"/>
      <c r="J22" s="7"/>
      <c r="P22" s="5"/>
    </row>
    <row r="23" spans="1:16" x14ac:dyDescent="0.25">
      <c r="C23" s="1"/>
      <c r="P23" s="5"/>
    </row>
    <row r="24" spans="1:16" x14ac:dyDescent="0.25">
      <c r="P24" s="5"/>
    </row>
    <row r="25" spans="1:16" x14ac:dyDescent="0.25">
      <c r="P25" s="5"/>
    </row>
  </sheetData>
  <sheetProtection algorithmName="SHA-512" hashValue="bHxaE8W0ucypNiUl9j2EuACVnjD1TJE+rnf5bJot9XG9FIoEZ/oDxOGg3+GvCVU9Ya5GjmSUoZACu7NsOC/Eag==" saltValue="Vfm5XSp0+2TTsHHhU27P0w==" spinCount="100000" sheet="1" selectLockedCells="1"/>
  <mergeCells count="15">
    <mergeCell ref="H20:K20"/>
    <mergeCell ref="L18:L19"/>
    <mergeCell ref="H17:K17"/>
    <mergeCell ref="H18:K19"/>
    <mergeCell ref="M18:M19"/>
    <mergeCell ref="P18:P19"/>
    <mergeCell ref="H7:O7"/>
    <mergeCell ref="H8:O8"/>
    <mergeCell ref="H10:O10"/>
    <mergeCell ref="H11:O11"/>
    <mergeCell ref="H12:O12"/>
    <mergeCell ref="H13:O13"/>
    <mergeCell ref="N18:N19"/>
    <mergeCell ref="O18:O19"/>
    <mergeCell ref="H14:M14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Tabelle2!$A$1:$A$3</xm:f>
          </x14:formula1>
          <xm:sqref>P8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3"/>
  <sheetViews>
    <sheetView workbookViewId="0">
      <selection activeCell="A4" sqref="A4"/>
    </sheetView>
  </sheetViews>
  <sheetFormatPr baseColWidth="10" defaultRowHeight="15" x14ac:dyDescent="0.25"/>
  <sheetData>
    <row r="2" spans="1:1" x14ac:dyDescent="0.25">
      <c r="A2" t="s">
        <v>14</v>
      </c>
    </row>
    <row r="3" spans="1:1" x14ac:dyDescent="0.25">
      <c r="A3" t="s">
        <v>18</v>
      </c>
    </row>
  </sheetData>
  <sheetProtection algorithmName="SHA-512" hashValue="jCMH/nQjiZGyfKqRjqOMOgm0pKut/DBxcMTDYd7zAm4diDzSoioM/2Z5yzRV60iglNm2kpST59ESWxafwIOZJQ==" saltValue="TjHJOcBMDK4NCcqQPygCI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Tarifrechnet</vt:lpstr>
      <vt:lpstr>Tabelle2</vt:lpstr>
    </vt:vector>
  </TitlesOfParts>
  <Company>Stadtverwaltung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Stocker Thomas</dc:creator>
  <cp:lastModifiedBy>Stocker Thomas</cp:lastModifiedBy>
  <dcterms:created xsi:type="dcterms:W3CDTF">2023-03-31T09:49:13Z</dcterms:created>
  <dcterms:modified xsi:type="dcterms:W3CDTF">2025-01-21T15:48:34Z</dcterms:modified>
</cp:coreProperties>
</file>